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udio/Desktop/Ts/"/>
    </mc:Choice>
  </mc:AlternateContent>
  <xr:revisionPtr revIDLastSave="0" documentId="8_{18E3A10F-4BA4-FD4A-AC68-3410C160098A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Weekly Timesheet Sample AraHR" sheetId="1" r:id="rId1"/>
    <sheet name="Template" sheetId="4" r:id="rId2"/>
    <sheet name="List" sheetId="2" r:id="rId3"/>
  </sheets>
  <definedNames>
    <definedName name="departments">List!#REF!</definedName>
    <definedName name="names">List!#REF!</definedName>
    <definedName name="overtime">List!$C$2:$C$3</definedName>
    <definedName name="time">List!$A$2:$A$3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4" l="1"/>
  <c r="L18" i="4" s="1"/>
  <c r="K16" i="4"/>
  <c r="K18" i="4" s="1"/>
  <c r="J16" i="4"/>
  <c r="J18" i="4" s="1"/>
  <c r="I15" i="4"/>
  <c r="H15" i="4"/>
  <c r="M15" i="4" s="1"/>
  <c r="I14" i="4"/>
  <c r="H14" i="4"/>
  <c r="M14" i="4" s="1"/>
  <c r="I13" i="4"/>
  <c r="H13" i="4"/>
  <c r="M13" i="4" s="1"/>
  <c r="I12" i="4"/>
  <c r="H12" i="4"/>
  <c r="M12" i="4" s="1"/>
  <c r="I11" i="4"/>
  <c r="H11" i="4"/>
  <c r="M11" i="4" s="1"/>
  <c r="I10" i="4"/>
  <c r="H10" i="4"/>
  <c r="M10" i="4" s="1"/>
  <c r="I9" i="4"/>
  <c r="H9" i="4"/>
  <c r="M9" i="4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I9" i="1"/>
  <c r="H9" i="1"/>
  <c r="M16" i="4" l="1"/>
  <c r="H16" i="4"/>
  <c r="H18" i="4" s="1"/>
  <c r="I16" i="4"/>
  <c r="I18" i="4" s="1"/>
  <c r="M18" i="4" s="1"/>
  <c r="I16" i="1"/>
  <c r="H16" i="1"/>
  <c r="M10" i="1"/>
  <c r="M15" i="1"/>
  <c r="M14" i="1"/>
  <c r="M13" i="1"/>
  <c r="M12" i="1"/>
  <c r="M11" i="1"/>
  <c r="M9" i="1" l="1"/>
  <c r="A9" i="4"/>
  <c r="B9" i="4" s="1"/>
  <c r="A9" i="1"/>
  <c r="B9" i="1" s="1"/>
  <c r="J16" i="1"/>
  <c r="J18" i="1" s="1"/>
  <c r="K16" i="1"/>
  <c r="K18" i="1" s="1"/>
  <c r="L16" i="1"/>
  <c r="L18" i="1" s="1"/>
  <c r="A10" i="4" l="1"/>
  <c r="A10" i="1"/>
  <c r="B10" i="1" s="1"/>
  <c r="A11" i="4" l="1"/>
  <c r="B10" i="4"/>
  <c r="A11" i="1"/>
  <c r="B11" i="1" s="1"/>
  <c r="B11" i="4" l="1"/>
  <c r="A12" i="4"/>
  <c r="A12" i="1"/>
  <c r="B12" i="1" s="1"/>
  <c r="A13" i="4" l="1"/>
  <c r="B12" i="4"/>
  <c r="A13" i="1"/>
  <c r="B13" i="1" s="1"/>
  <c r="B13" i="4" l="1"/>
  <c r="A14" i="4"/>
  <c r="A14" i="1"/>
  <c r="B14" i="1" s="1"/>
  <c r="B14" i="4" l="1"/>
  <c r="A15" i="4"/>
  <c r="M16" i="1"/>
  <c r="A15" i="1"/>
  <c r="B15" i="1" s="1"/>
  <c r="B15" i="4" l="1"/>
  <c r="H18" i="1" l="1"/>
  <c r="I18" i="1"/>
  <c r="M18" i="1" l="1"/>
</calcChain>
</file>

<file path=xl/sharedStrings.xml><?xml version="1.0" encoding="utf-8"?>
<sst xmlns="http://schemas.openxmlformats.org/spreadsheetml/2006/main" count="124" uniqueCount="50">
  <si>
    <t>Employee Name</t>
  </si>
  <si>
    <t>Total hours:</t>
  </si>
  <si>
    <t>Day</t>
  </si>
  <si>
    <t>Time</t>
  </si>
  <si>
    <t>AM</t>
  </si>
  <si>
    <t>PM</t>
  </si>
  <si>
    <t>8:00</t>
  </si>
  <si>
    <t>5:00</t>
  </si>
  <si>
    <t>0:00</t>
  </si>
  <si>
    <t>Employee signature:</t>
  </si>
  <si>
    <t>Date:</t>
    <phoneticPr fontId="0" type="noConversion"/>
  </si>
  <si>
    <t>Supervisor signature:</t>
  </si>
  <si>
    <t>Regular hours</t>
  </si>
  <si>
    <t>Overtime</t>
  </si>
  <si>
    <t>Sick</t>
  </si>
  <si>
    <t>Holiday</t>
  </si>
  <si>
    <t>Vacation</t>
  </si>
  <si>
    <t>Date</t>
  </si>
  <si>
    <t>8:30</t>
  </si>
  <si>
    <t>Week from</t>
  </si>
  <si>
    <t>Start Time</t>
  </si>
  <si>
    <t>End Time</t>
  </si>
  <si>
    <t>Break</t>
  </si>
  <si>
    <t>Manager Name</t>
  </si>
  <si>
    <t>John Johnson</t>
  </si>
  <si>
    <t>Andy Smith</t>
  </si>
  <si>
    <t>9:00</t>
  </si>
  <si>
    <t>7:00</t>
  </si>
  <si>
    <t>Employee Time Tracking</t>
  </si>
  <si>
    <t>Set the first day of the week and let the template generate dates and weekdays for you.</t>
  </si>
  <si>
    <t>Write the name of the employee and of the supervisor/manager.</t>
  </si>
  <si>
    <r>
      <t xml:space="preserve">Insert </t>
    </r>
    <r>
      <rPr>
        <b/>
        <sz val="12"/>
        <rFont val="Calibri"/>
        <family val="2"/>
        <scheme val="minor"/>
      </rPr>
      <t>Sick</t>
    </r>
    <r>
      <rPr>
        <sz val="12"/>
        <rFont val="Calibri"/>
        <family val="2"/>
        <scheme val="minor"/>
      </rPr>
      <t xml:space="preserve">, </t>
    </r>
    <r>
      <rPr>
        <b/>
        <sz val="12"/>
        <rFont val="Calibri"/>
        <family val="2"/>
        <scheme val="minor"/>
      </rPr>
      <t>Vacantion</t>
    </r>
    <r>
      <rPr>
        <sz val="12"/>
        <rFont val="Calibri"/>
        <family val="2"/>
        <scheme val="minor"/>
      </rPr>
      <t xml:space="preserve">, or </t>
    </r>
    <r>
      <rPr>
        <b/>
        <sz val="12"/>
        <rFont val="Calibri"/>
        <family val="2"/>
        <scheme val="minor"/>
      </rPr>
      <t>Holiday</t>
    </r>
    <r>
      <rPr>
        <sz val="12"/>
        <rFont val="Calibri"/>
        <family val="2"/>
        <scheme val="minor"/>
      </rPr>
      <t xml:space="preserve"> when it's the case, by setting a number of hours equal to a regular work day.</t>
    </r>
  </si>
  <si>
    <r>
      <t xml:space="preserve">Enter </t>
    </r>
    <r>
      <rPr>
        <b/>
        <sz val="12"/>
        <rFont val="Calibri"/>
        <family val="2"/>
        <scheme val="minor"/>
      </rPr>
      <t>Rate per hour</t>
    </r>
    <r>
      <rPr>
        <sz val="12"/>
        <rFont val="Calibri"/>
        <family val="2"/>
        <scheme val="minor"/>
      </rPr>
      <t xml:space="preserve"> for each type of hour (e.g., sick leave, paid vacation, overtime, regular work hours, etc.)</t>
    </r>
  </si>
  <si>
    <t>Rate per hour:</t>
  </si>
  <si>
    <t>Payment:</t>
  </si>
  <si>
    <t>4:30</t>
  </si>
  <si>
    <t>5:30</t>
  </si>
  <si>
    <t>10:10</t>
  </si>
  <si>
    <t>Overtime Options</t>
  </si>
  <si>
    <t>Daily</t>
  </si>
  <si>
    <t>Weekly</t>
  </si>
  <si>
    <t>&gt; 8 hours / day</t>
  </si>
  <si>
    <t>&gt; 40 hours / week</t>
  </si>
  <si>
    <r>
      <t>Insert</t>
    </r>
    <r>
      <rPr>
        <b/>
        <sz val="12"/>
        <rFont val="Calibri"/>
        <family val="2"/>
        <scheme val="minor"/>
      </rPr>
      <t xml:space="preserve"> Start Time</t>
    </r>
    <r>
      <rPr>
        <sz val="12"/>
        <rFont val="Calibri"/>
        <family val="2"/>
        <scheme val="minor"/>
      </rPr>
      <t xml:space="preserve">, </t>
    </r>
    <r>
      <rPr>
        <b/>
        <sz val="12"/>
        <rFont val="Calibri"/>
        <family val="2"/>
        <scheme val="minor"/>
      </rPr>
      <t>End Time</t>
    </r>
    <r>
      <rPr>
        <sz val="12"/>
        <rFont val="Calibri"/>
        <family val="2"/>
        <scheme val="minor"/>
      </rPr>
      <t xml:space="preserve">, and </t>
    </r>
    <r>
      <rPr>
        <b/>
        <sz val="12"/>
        <rFont val="Calibri"/>
        <family val="2"/>
        <scheme val="minor"/>
      </rPr>
      <t>Break</t>
    </r>
    <r>
      <rPr>
        <sz val="12"/>
        <rFont val="Calibri"/>
        <family val="2"/>
        <scheme val="minor"/>
      </rPr>
      <t xml:space="preserve"> for week work days. Change the time format from AM/PM by choosing the righ one from the list. </t>
    </r>
    <r>
      <rPr>
        <b/>
        <sz val="12"/>
        <rFont val="Calibri"/>
        <family val="2"/>
        <scheme val="minor"/>
      </rPr>
      <t>Overtime</t>
    </r>
    <r>
      <rPr>
        <sz val="12"/>
        <rFont val="Calibri"/>
        <family val="2"/>
        <scheme val="minor"/>
      </rPr>
      <t xml:space="preserve"> is automatically calculated based on your option. The total of regular hours worked in a day is set automatically in </t>
    </r>
    <r>
      <rPr>
        <b/>
        <sz val="12"/>
        <rFont val="Calibri"/>
        <family val="2"/>
        <scheme val="minor"/>
      </rPr>
      <t>Regular hours</t>
    </r>
    <r>
      <rPr>
        <sz val="12"/>
        <rFont val="Calibri"/>
        <family val="2"/>
        <scheme val="minor"/>
      </rPr>
      <t xml:space="preserve"> column.</t>
    </r>
  </si>
  <si>
    <r>
      <rPr>
        <b/>
        <sz val="11"/>
        <color theme="1"/>
        <rFont val="Calibri"/>
        <family val="2"/>
        <scheme val="minor"/>
      </rPr>
      <t xml:space="preserve">Total daily hours </t>
    </r>
    <r>
      <rPr>
        <sz val="11"/>
        <color theme="1"/>
        <rFont val="Calibri"/>
        <family val="2"/>
        <scheme val="minor"/>
      </rPr>
      <t xml:space="preserve">is the total of regular hours, overtime, sick, vacation, and holiday. </t>
    </r>
    <r>
      <rPr>
        <b/>
        <sz val="11"/>
        <color theme="1"/>
        <rFont val="Calibri"/>
        <family val="2"/>
        <scheme val="minor"/>
      </rPr>
      <t>Payment</t>
    </r>
    <r>
      <rPr>
        <sz val="11"/>
        <color theme="1"/>
        <rFont val="Calibri"/>
        <family val="2"/>
        <scheme val="minor"/>
      </rPr>
      <t xml:space="preserve"> for Total hours is the sum of individual payments.</t>
    </r>
  </si>
  <si>
    <t>Total daily hours</t>
  </si>
  <si>
    <r>
      <t xml:space="preserve">Select the </t>
    </r>
    <r>
      <rPr>
        <b/>
        <sz val="12"/>
        <rFont val="Calibri"/>
        <family val="2"/>
        <scheme val="minor"/>
      </rPr>
      <t>Overtime Option</t>
    </r>
    <r>
      <rPr>
        <sz val="12"/>
        <rFont val="Calibri"/>
        <family val="2"/>
        <scheme val="minor"/>
      </rPr>
      <t xml:space="preserve">: Daily ( &gt; 8h per day) or Weekly ( &gt; 40h per week). Using the Daily option, Overtime is computed for each day. Using the Weekly option, Overtime is computed directly in </t>
    </r>
    <r>
      <rPr>
        <b/>
        <sz val="12"/>
        <rFont val="Calibri"/>
        <family val="2"/>
        <scheme val="minor"/>
      </rPr>
      <t>Total hours</t>
    </r>
    <r>
      <rPr>
        <sz val="12"/>
        <rFont val="Calibri"/>
        <family val="2"/>
        <scheme val="minor"/>
      </rPr>
      <t xml:space="preserve"> (I16).</t>
    </r>
  </si>
  <si>
    <t>6:40</t>
  </si>
  <si>
    <t>Weekly Timesheet</t>
  </si>
  <si>
    <t>I certify that these hours are a true and accurate record of all time worked during the pay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</si>
</sst>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d\-mmm\-yy;@"/>
    <numFmt numFmtId="165" formatCode="[h]:mm"/>
    <numFmt numFmtId="166" formatCode="h"/>
    <numFmt numFmtId="167" formatCode="&quot;$&quot;#,##0.00"/>
    <numFmt numFmtId="168" formatCode="[$-409]mmm\-d\-yy;@"/>
    <numFmt numFmtId="169" formatCode="[$-409]mmm\-d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u/>
      <sz val="10"/>
      <color rgb="FF3B8FC2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2B65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rgb="FFCCECDC"/>
        <bgColor indexed="64"/>
      </patternFill>
    </fill>
    <fill>
      <patternFill patternType="solid">
        <fgColor rgb="FFECEF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/>
  </cellStyleXfs>
  <cellXfs count="93">
    <xf numFmtId="0" fontId="0" fillId="0" borderId="0" xfId="0"/>
    <xf numFmtId="166" fontId="0" fillId="0" borderId="0" xfId="0" applyNumberFormat="1"/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left"/>
    </xf>
    <xf numFmtId="164" fontId="10" fillId="0" borderId="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20" fontId="11" fillId="0" borderId="2" xfId="0" applyNumberFormat="1" applyFont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/>
    </xf>
    <xf numFmtId="20" fontId="11" fillId="0" borderId="5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5" borderId="0" xfId="3" applyFont="1" applyFill="1" applyAlignment="1">
      <alignment horizontal="left" vertical="center"/>
    </xf>
    <xf numFmtId="164" fontId="10" fillId="7" borderId="2" xfId="0" applyNumberFormat="1" applyFont="1" applyFill="1" applyBorder="1" applyAlignment="1">
      <alignment horizontal="left" vertical="center"/>
    </xf>
    <xf numFmtId="49" fontId="11" fillId="7" borderId="0" xfId="2" applyNumberFormat="1" applyFont="1" applyFill="1" applyAlignment="1">
      <alignment horizontal="left" vertical="center"/>
    </xf>
    <xf numFmtId="0" fontId="11" fillId="7" borderId="0" xfId="2" applyFont="1" applyFill="1" applyAlignment="1">
      <alignment horizontal="left" vertical="center"/>
    </xf>
    <xf numFmtId="49" fontId="11" fillId="7" borderId="1" xfId="2" applyNumberFormat="1" applyFont="1" applyFill="1" applyBorder="1" applyAlignment="1">
      <alignment horizontal="left" vertical="center"/>
    </xf>
    <xf numFmtId="165" fontId="11" fillId="7" borderId="1" xfId="2" applyNumberFormat="1" applyFont="1" applyFill="1" applyBorder="1" applyAlignment="1">
      <alignment horizontal="center" vertical="center"/>
    </xf>
    <xf numFmtId="165" fontId="11" fillId="7" borderId="2" xfId="0" applyNumberFormat="1" applyFont="1" applyFill="1" applyBorder="1" applyAlignment="1">
      <alignment horizontal="center" vertical="center"/>
    </xf>
    <xf numFmtId="20" fontId="11" fillId="7" borderId="2" xfId="2" applyNumberFormat="1" applyFont="1" applyFill="1" applyBorder="1" applyAlignment="1">
      <alignment horizontal="center" vertical="center"/>
    </xf>
    <xf numFmtId="20" fontId="11" fillId="7" borderId="6" xfId="2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1" fillId="6" borderId="8" xfId="3" applyFont="1" applyFill="1" applyBorder="1"/>
    <xf numFmtId="0" fontId="11" fillId="6" borderId="3" xfId="3" applyFont="1" applyFill="1" applyBorder="1"/>
    <xf numFmtId="165" fontId="10" fillId="6" borderId="3" xfId="3" applyNumberFormat="1" applyFont="1" applyFill="1" applyBorder="1" applyAlignment="1">
      <alignment horizontal="center" vertical="center"/>
    </xf>
    <xf numFmtId="165" fontId="10" fillId="6" borderId="9" xfId="3" applyNumberFormat="1" applyFont="1" applyFill="1" applyBorder="1" applyAlignment="1">
      <alignment horizontal="center" vertical="center"/>
    </xf>
    <xf numFmtId="0" fontId="11" fillId="6" borderId="1" xfId="3" applyFont="1" applyFill="1" applyBorder="1"/>
    <xf numFmtId="0" fontId="11" fillId="6" borderId="0" xfId="3" applyFont="1" applyFill="1"/>
    <xf numFmtId="167" fontId="10" fillId="6" borderId="0" xfId="3" applyNumberFormat="1" applyFont="1" applyFill="1" applyAlignment="1">
      <alignment horizontal="center" vertical="center"/>
    </xf>
    <xf numFmtId="167" fontId="10" fillId="6" borderId="6" xfId="3" applyNumberFormat="1" applyFont="1" applyFill="1" applyBorder="1" applyAlignment="1">
      <alignment horizontal="center" vertical="center"/>
    </xf>
    <xf numFmtId="0" fontId="11" fillId="6" borderId="7" xfId="3" applyFont="1" applyFill="1" applyBorder="1"/>
    <xf numFmtId="0" fontId="11" fillId="6" borderId="4" xfId="3" applyFont="1" applyFill="1" applyBorder="1"/>
    <xf numFmtId="167" fontId="10" fillId="6" borderId="4" xfId="3" applyNumberFormat="1" applyFont="1" applyFill="1" applyBorder="1" applyAlignment="1">
      <alignment horizontal="center" vertical="center"/>
    </xf>
    <xf numFmtId="167" fontId="10" fillId="6" borderId="10" xfId="3" applyNumberFormat="1" applyFont="1" applyFill="1" applyBorder="1" applyAlignment="1">
      <alignment horizontal="center" vertical="center"/>
    </xf>
    <xf numFmtId="0" fontId="12" fillId="5" borderId="0" xfId="3" applyFont="1" applyFill="1" applyAlignment="1">
      <alignment horizontal="left" vertical="center"/>
    </xf>
    <xf numFmtId="0" fontId="12" fillId="5" borderId="0" xfId="3" applyFont="1" applyFill="1" applyAlignment="1">
      <alignment horizontal="left" vertical="center" wrapText="1"/>
    </xf>
    <xf numFmtId="0" fontId="12" fillId="5" borderId="0" xfId="3" applyFont="1" applyFill="1" applyAlignment="1">
      <alignment horizontal="center" vertical="center" wrapText="1"/>
    </xf>
    <xf numFmtId="164" fontId="5" fillId="8" borderId="0" xfId="2" applyNumberFormat="1" applyFont="1" applyFill="1" applyBorder="1" applyAlignment="1">
      <alignment horizontal="left" vertical="center"/>
    </xf>
    <xf numFmtId="0" fontId="0" fillId="8" borderId="0" xfId="0" applyFill="1"/>
    <xf numFmtId="0" fontId="12" fillId="5" borderId="0" xfId="3" applyFont="1" applyFill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5" borderId="0" xfId="1" applyFont="1" applyFill="1"/>
    <xf numFmtId="0" fontId="15" fillId="0" borderId="0" xfId="0" applyFont="1"/>
    <xf numFmtId="0" fontId="18" fillId="0" borderId="0" xfId="0" applyFont="1"/>
    <xf numFmtId="165" fontId="11" fillId="8" borderId="2" xfId="0" applyNumberFormat="1" applyFont="1" applyFill="1" applyBorder="1" applyAlignment="1">
      <alignment horizontal="center" vertical="center"/>
    </xf>
    <xf numFmtId="164" fontId="11" fillId="8" borderId="0" xfId="2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7" borderId="0" xfId="2" applyNumberFormat="1" applyFont="1" applyFill="1" applyAlignment="1">
      <alignment horizontal="left" vertical="center"/>
    </xf>
    <xf numFmtId="49" fontId="1" fillId="7" borderId="1" xfId="2" applyNumberFormat="1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12" fillId="5" borderId="0" xfId="3" applyFont="1" applyFill="1" applyAlignment="1">
      <alignment horizontal="center" vertical="center"/>
    </xf>
    <xf numFmtId="164" fontId="11" fillId="8" borderId="1" xfId="2" applyNumberFormat="1" applyFont="1" applyFill="1" applyBorder="1" applyAlignment="1">
      <alignment horizontal="left" vertical="center"/>
    </xf>
    <xf numFmtId="165" fontId="11" fillId="0" borderId="1" xfId="0" applyNumberFormat="1" applyFont="1" applyBorder="1" applyAlignment="1">
      <alignment horizontal="center" vertical="center" wrapText="1"/>
    </xf>
    <xf numFmtId="20" fontId="11" fillId="0" borderId="6" xfId="0" applyNumberFormat="1" applyFont="1" applyBorder="1" applyAlignment="1">
      <alignment horizontal="center" vertical="center" wrapText="1"/>
    </xf>
    <xf numFmtId="169" fontId="10" fillId="0" borderId="2" xfId="0" applyNumberFormat="1" applyFont="1" applyBorder="1" applyAlignment="1">
      <alignment horizontal="center" vertical="center"/>
    </xf>
    <xf numFmtId="169" fontId="10" fillId="7" borderId="2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0" fillId="6" borderId="3" xfId="3" applyFont="1" applyFill="1" applyBorder="1" applyAlignment="1">
      <alignment horizontal="center" vertical="center"/>
    </xf>
    <xf numFmtId="0" fontId="10" fillId="6" borderId="0" xfId="3" applyFont="1" applyFill="1" applyAlignment="1">
      <alignment horizontal="center" vertical="center"/>
    </xf>
    <xf numFmtId="0" fontId="10" fillId="6" borderId="4" xfId="3" applyFont="1" applyFill="1" applyBorder="1" applyAlignment="1">
      <alignment horizontal="center" vertical="center"/>
    </xf>
    <xf numFmtId="168" fontId="11" fillId="8" borderId="1" xfId="2" applyNumberFormat="1" applyFont="1" applyFill="1" applyBorder="1" applyAlignment="1">
      <alignment horizontal="left" vertical="center"/>
    </xf>
    <xf numFmtId="168" fontId="11" fillId="8" borderId="0" xfId="2" applyNumberFormat="1" applyFont="1" applyFill="1" applyBorder="1" applyAlignment="1">
      <alignment horizontal="left" vertical="center"/>
    </xf>
    <xf numFmtId="0" fontId="12" fillId="5" borderId="0" xfId="3" applyFont="1" applyFill="1" applyAlignment="1">
      <alignment horizontal="center" vertical="center" wrapText="1"/>
    </xf>
    <xf numFmtId="0" fontId="9" fillId="5" borderId="0" xfId="3" applyFont="1" applyFill="1" applyAlignment="1">
      <alignment horizontal="left" vertical="top"/>
    </xf>
    <xf numFmtId="0" fontId="16" fillId="0" borderId="0" xfId="0" applyFont="1" applyAlignment="1">
      <alignment horizontal="left" vertical="center" wrapText="1"/>
    </xf>
    <xf numFmtId="0" fontId="12" fillId="5" borderId="0" xfId="3" applyFont="1" applyFill="1" applyAlignment="1">
      <alignment horizontal="left" vertical="center" wrapText="1"/>
    </xf>
    <xf numFmtId="0" fontId="20" fillId="5" borderId="0" xfId="3" applyFont="1" applyFill="1" applyAlignment="1">
      <alignment horizontal="left" vertical="center" wrapText="1"/>
    </xf>
    <xf numFmtId="168" fontId="10" fillId="0" borderId="2" xfId="0" applyNumberFormat="1" applyFont="1" applyBorder="1" applyAlignment="1">
      <alignment horizontal="left" vertical="center"/>
    </xf>
    <xf numFmtId="168" fontId="10" fillId="7" borderId="2" xfId="0" applyNumberFormat="1" applyFont="1" applyFill="1" applyBorder="1" applyAlignment="1">
      <alignment horizontal="left" vertical="center"/>
    </xf>
    <xf numFmtId="168" fontId="10" fillId="0" borderId="5" xfId="0" applyNumberFormat="1" applyFont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8" fontId="11" fillId="9" borderId="1" xfId="2" applyNumberFormat="1" applyFont="1" applyFill="1" applyBorder="1" applyAlignment="1">
      <alignment horizontal="left" vertical="center"/>
    </xf>
    <xf numFmtId="168" fontId="11" fillId="9" borderId="0" xfId="2" applyNumberFormat="1" applyFont="1" applyFill="1" applyBorder="1" applyAlignment="1">
      <alignment horizontal="left" vertical="center"/>
    </xf>
  </cellXfs>
  <cellStyles count="4">
    <cellStyle name="20% - Accent4" xfId="2" builtinId="42"/>
    <cellStyle name="Bad" xfId="1" builtinId="27"/>
    <cellStyle name="Normal" xfId="0" builtinId="0"/>
    <cellStyle name="Style 1" xfId="3" xr:uid="{00000000-0005-0000-0000-000003000000}"/>
  </cellStyles>
  <dxfs count="0"/>
  <tableStyles count="0" defaultTableStyle="TableStyleMedium9" defaultPivotStyle="PivotStyleLight16"/>
  <colors>
    <mruColors>
      <color rgb="FFECEFF1"/>
      <color rgb="FF2B6533"/>
      <color rgb="FFCCECDC"/>
      <color rgb="FF873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4"/>
  <sheetViews>
    <sheetView showGridLines="0" tabSelected="1" view="pageLayout" zoomScale="141" zoomScaleNormal="100" zoomScalePageLayoutView="141" workbookViewId="0">
      <selection activeCell="N32" sqref="N32"/>
    </sheetView>
  </sheetViews>
  <sheetFormatPr baseColWidth="10" defaultColWidth="8.83203125" defaultRowHeight="15" x14ac:dyDescent="0.2"/>
  <cols>
    <col min="1" max="1" width="10.33203125" customWidth="1"/>
    <col min="2" max="2" width="7.5" customWidth="1"/>
    <col min="3" max="3" width="7" customWidth="1"/>
    <col min="4" max="4" width="3.83203125" customWidth="1"/>
    <col min="5" max="5" width="6.83203125" customWidth="1"/>
    <col min="6" max="6" width="3.83203125" customWidth="1"/>
    <col min="7" max="7" width="10.5" customWidth="1"/>
    <col min="8" max="8" width="13.5" customWidth="1"/>
    <col min="9" max="9" width="9.5" customWidth="1"/>
    <col min="10" max="10" width="7.5" customWidth="1"/>
    <col min="11" max="11" width="8.6640625" customWidth="1"/>
    <col min="12" max="12" width="8.83203125" customWidth="1"/>
    <col min="13" max="13" width="15" customWidth="1"/>
  </cols>
  <sheetData>
    <row r="1" spans="1:21" ht="22.5" customHeight="1" x14ac:dyDescent="0.25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52" t="s">
        <v>28</v>
      </c>
    </row>
    <row r="2" spans="1:21" ht="17.25" customHeight="1" x14ac:dyDescent="0.25">
      <c r="A2" s="14"/>
      <c r="B2" s="14"/>
      <c r="C2" s="14"/>
      <c r="D2" s="14"/>
      <c r="E2" s="14"/>
      <c r="F2" s="14"/>
      <c r="G2" s="14"/>
      <c r="H2" s="14"/>
      <c r="N2" s="51"/>
    </row>
    <row r="3" spans="1:21" ht="20" customHeight="1" x14ac:dyDescent="0.25">
      <c r="A3" s="74" t="s">
        <v>0</v>
      </c>
      <c r="B3" s="74"/>
      <c r="C3" s="6" t="s">
        <v>24</v>
      </c>
      <c r="D3" s="48"/>
      <c r="E3" s="48"/>
      <c r="F3" s="14"/>
      <c r="G3" s="14"/>
      <c r="H3" s="14"/>
      <c r="N3" s="75" t="s">
        <v>29</v>
      </c>
      <c r="O3" s="75"/>
      <c r="P3" s="75"/>
      <c r="Q3" s="75"/>
      <c r="R3" s="75"/>
      <c r="S3" s="75"/>
      <c r="T3" s="75"/>
    </row>
    <row r="4" spans="1:21" ht="21.75" customHeight="1" x14ac:dyDescent="0.25">
      <c r="A4" s="15" t="s">
        <v>23</v>
      </c>
      <c r="B4" s="15"/>
      <c r="C4" s="6" t="s">
        <v>25</v>
      </c>
      <c r="D4" s="49"/>
      <c r="E4" s="49"/>
      <c r="F4" s="14"/>
      <c r="G4" s="14"/>
      <c r="H4" s="14"/>
      <c r="N4" s="75"/>
      <c r="O4" s="75"/>
      <c r="P4" s="75"/>
      <c r="Q4" s="75"/>
      <c r="R4" s="75"/>
      <c r="S4" s="75"/>
      <c r="T4" s="75"/>
    </row>
    <row r="5" spans="1:21" ht="20" customHeight="1" x14ac:dyDescent="0.2">
      <c r="A5" s="15" t="s">
        <v>19</v>
      </c>
      <c r="B5" s="15"/>
      <c r="C5" s="91">
        <v>45355</v>
      </c>
      <c r="D5" s="92"/>
      <c r="E5" s="92"/>
      <c r="G5" s="45"/>
      <c r="H5" s="45"/>
      <c r="I5" s="46"/>
      <c r="J5" s="45"/>
      <c r="K5" s="45"/>
      <c r="L5" s="45"/>
      <c r="N5" s="75" t="s">
        <v>30</v>
      </c>
      <c r="O5" s="75"/>
      <c r="P5" s="75"/>
      <c r="Q5" s="75"/>
      <c r="R5" s="75"/>
      <c r="S5" s="75"/>
      <c r="T5" s="75"/>
    </row>
    <row r="6" spans="1:21" ht="20" customHeight="1" x14ac:dyDescent="0.2">
      <c r="A6" s="15" t="s">
        <v>38</v>
      </c>
      <c r="B6" s="15"/>
      <c r="C6" s="61" t="s">
        <v>40</v>
      </c>
      <c r="D6" s="54"/>
      <c r="E6" s="54"/>
      <c r="G6" s="45"/>
      <c r="H6" s="45"/>
      <c r="I6" s="46"/>
      <c r="J6" s="45"/>
      <c r="K6" s="45"/>
      <c r="L6" s="45"/>
      <c r="N6" s="75" t="s">
        <v>46</v>
      </c>
      <c r="O6" s="75"/>
      <c r="P6" s="75"/>
      <c r="Q6" s="75"/>
      <c r="R6" s="75"/>
      <c r="S6" s="75"/>
      <c r="T6" s="75"/>
      <c r="U6" s="75"/>
    </row>
    <row r="7" spans="1:21" ht="15" customHeight="1" x14ac:dyDescent="0.2">
      <c r="K7" s="1"/>
      <c r="L7" s="1"/>
      <c r="M7" s="1"/>
      <c r="N7" s="75"/>
      <c r="O7" s="75"/>
      <c r="P7" s="75"/>
      <c r="Q7" s="75"/>
      <c r="R7" s="75"/>
      <c r="S7" s="75"/>
      <c r="T7" s="75"/>
      <c r="U7" s="75"/>
    </row>
    <row r="8" spans="1:21" ht="24" customHeight="1" x14ac:dyDescent="0.2">
      <c r="A8" s="60" t="s">
        <v>17</v>
      </c>
      <c r="B8" s="60" t="s">
        <v>2</v>
      </c>
      <c r="C8" s="73" t="s">
        <v>20</v>
      </c>
      <c r="D8" s="73"/>
      <c r="E8" s="73" t="s">
        <v>21</v>
      </c>
      <c r="F8" s="73"/>
      <c r="G8" s="44" t="s">
        <v>22</v>
      </c>
      <c r="H8" s="44" t="s">
        <v>12</v>
      </c>
      <c r="I8" s="44" t="s">
        <v>13</v>
      </c>
      <c r="J8" s="44" t="s">
        <v>14</v>
      </c>
      <c r="K8" s="44" t="s">
        <v>16</v>
      </c>
      <c r="L8" s="44" t="s">
        <v>15</v>
      </c>
      <c r="M8" s="44" t="s">
        <v>45</v>
      </c>
      <c r="N8" s="75"/>
      <c r="O8" s="75"/>
      <c r="P8" s="75"/>
      <c r="Q8" s="75"/>
      <c r="R8" s="75"/>
      <c r="S8" s="75"/>
      <c r="T8" s="75"/>
      <c r="U8" s="75"/>
    </row>
    <row r="9" spans="1:21" ht="27.25" customHeight="1" x14ac:dyDescent="0.2">
      <c r="A9" s="64">
        <f>C5</f>
        <v>45355</v>
      </c>
      <c r="B9" s="4" t="str">
        <f t="shared" ref="B9:B15" si="0">TEXT(A9,"ddd")</f>
        <v>Mon</v>
      </c>
      <c r="C9" s="5" t="s">
        <v>6</v>
      </c>
      <c r="D9" s="6" t="s">
        <v>4</v>
      </c>
      <c r="E9" s="55" t="s">
        <v>36</v>
      </c>
      <c r="F9" s="6" t="s">
        <v>5</v>
      </c>
      <c r="G9" s="8">
        <v>4.1666666666666664E-2</v>
      </c>
      <c r="H9" s="62">
        <f>IF($C$6="Weekly",TIMEVALUE(CONCATENATE(E9," ",F9))-TIMEVALUE(CONCATENATE(C9," ",D9))-G9,IF((TIMEVALUE(CONCATENATE(E9," ",F9))-TIMEVALUE(CONCATENATE(C9," ",D9))-G9)&lt;=TIMEVALUE("8:00"),TIMEVALUE(CONCATENATE(E9," ",F9))-TIMEVALUE(CONCATENATE(C9," ",D9))-G9,TIMEVALUE("8:00")))</f>
        <v>0.35416666666666663</v>
      </c>
      <c r="I9" s="53">
        <f xml:space="preserve"> IF($C$6 = "Daily", TIMEVALUE(CONCATENATE(E9," ",F9))-TIMEVALUE(CONCATENATE(C9," ",D9))-G9 - H9, TIMEVALUE("0:00"))</f>
        <v>0</v>
      </c>
      <c r="J9" s="63"/>
      <c r="K9" s="10"/>
      <c r="L9" s="10"/>
      <c r="M9" s="9">
        <f t="shared" ref="M9:M15" si="1">H9+I9+J9+K9+L9</f>
        <v>0.35416666666666663</v>
      </c>
      <c r="N9" s="75" t="s">
        <v>43</v>
      </c>
      <c r="O9" s="75"/>
      <c r="P9" s="75"/>
      <c r="Q9" s="75"/>
      <c r="R9" s="75"/>
      <c r="S9" s="75"/>
      <c r="T9" s="75"/>
    </row>
    <row r="10" spans="1:21" ht="27.25" customHeight="1" x14ac:dyDescent="0.2">
      <c r="A10" s="65">
        <f t="shared" ref="A10:A15" si="2">A9+1</f>
        <v>45356</v>
      </c>
      <c r="B10" s="16" t="str">
        <f t="shared" si="0"/>
        <v>Tue</v>
      </c>
      <c r="C10" s="56" t="s">
        <v>37</v>
      </c>
      <c r="D10" s="18" t="s">
        <v>4</v>
      </c>
      <c r="E10" s="57" t="s">
        <v>47</v>
      </c>
      <c r="F10" s="18" t="s">
        <v>5</v>
      </c>
      <c r="G10" s="20">
        <v>2.0833333333333332E-2</v>
      </c>
      <c r="H10" s="13">
        <f t="shared" ref="H10:H15" si="3">IF($C$6="Weekly",TIMEVALUE(CONCATENATE(E10," ",F10))-TIMEVALUE(CONCATENATE(C10," ",D10))-G10,IF((TIMEVALUE(CONCATENATE(E10," ",F10))-TIMEVALUE(CONCATENATE(C10," ",D10))-G10)&lt;=TIMEVALUE("8:00"),TIMEVALUE(CONCATENATE(E10," ",F10))-TIMEVALUE(CONCATENATE(C10," ",D10))-G10,TIMEVALUE("8:00")))</f>
        <v>0.33333333333333337</v>
      </c>
      <c r="I10" s="53">
        <f t="shared" ref="I10:I15" si="4" xml:space="preserve"> IF($C$6 = "Daily", TIMEVALUE(CONCATENATE(E10," ",F10))-TIMEVALUE(CONCATENATE(C10," ",D10))-G10 - H10, TIMEVALUE("0:00"))</f>
        <v>0</v>
      </c>
      <c r="J10" s="22"/>
      <c r="K10" s="22"/>
      <c r="L10" s="22"/>
      <c r="M10" s="21">
        <f t="shared" si="1"/>
        <v>0.33333333333333337</v>
      </c>
      <c r="N10" s="75"/>
      <c r="O10" s="75"/>
      <c r="P10" s="75"/>
      <c r="Q10" s="75"/>
      <c r="R10" s="75"/>
      <c r="S10" s="75"/>
      <c r="T10" s="75"/>
    </row>
    <row r="11" spans="1:21" ht="27.25" customHeight="1" x14ac:dyDescent="0.2">
      <c r="A11" s="64">
        <f t="shared" si="2"/>
        <v>45357</v>
      </c>
      <c r="B11" s="4" t="str">
        <f t="shared" si="0"/>
        <v>Wed</v>
      </c>
      <c r="C11" s="5" t="s">
        <v>26</v>
      </c>
      <c r="D11" s="6" t="s">
        <v>4</v>
      </c>
      <c r="E11" s="7" t="s">
        <v>27</v>
      </c>
      <c r="F11" s="6" t="s">
        <v>5</v>
      </c>
      <c r="G11" s="8">
        <v>6.25E-2</v>
      </c>
      <c r="H11" s="13">
        <f t="shared" si="3"/>
        <v>0.35416666666666663</v>
      </c>
      <c r="I11" s="53">
        <f t="shared" si="4"/>
        <v>0</v>
      </c>
      <c r="J11" s="11"/>
      <c r="K11" s="11"/>
      <c r="L11" s="11"/>
      <c r="M11" s="9">
        <f t="shared" si="1"/>
        <v>0.35416666666666663</v>
      </c>
      <c r="N11" s="75"/>
      <c r="O11" s="75"/>
      <c r="P11" s="75"/>
      <c r="Q11" s="75"/>
      <c r="R11" s="75"/>
      <c r="S11" s="75"/>
      <c r="T11" s="75"/>
    </row>
    <row r="12" spans="1:21" ht="27.25" customHeight="1" x14ac:dyDescent="0.2">
      <c r="A12" s="65">
        <f t="shared" si="2"/>
        <v>45358</v>
      </c>
      <c r="B12" s="16" t="str">
        <f t="shared" si="0"/>
        <v>Thu</v>
      </c>
      <c r="C12" s="56" t="s">
        <v>6</v>
      </c>
      <c r="D12" s="18" t="s">
        <v>4</v>
      </c>
      <c r="E12" s="57" t="s">
        <v>7</v>
      </c>
      <c r="F12" s="18" t="s">
        <v>5</v>
      </c>
      <c r="G12" s="20">
        <v>4.1666666666666664E-2</v>
      </c>
      <c r="H12" s="13">
        <f t="shared" si="3"/>
        <v>0.33333333333333337</v>
      </c>
      <c r="I12" s="53">
        <f t="shared" si="4"/>
        <v>0</v>
      </c>
      <c r="J12" s="22"/>
      <c r="K12" s="22"/>
      <c r="L12" s="22"/>
      <c r="M12" s="21">
        <f t="shared" si="1"/>
        <v>0.33333333333333337</v>
      </c>
      <c r="N12" s="75" t="s">
        <v>31</v>
      </c>
      <c r="O12" s="75"/>
      <c r="P12" s="75"/>
      <c r="Q12" s="75"/>
      <c r="R12" s="75"/>
      <c r="S12" s="75"/>
      <c r="T12" s="75"/>
    </row>
    <row r="13" spans="1:21" ht="27.25" customHeight="1" x14ac:dyDescent="0.2">
      <c r="A13" s="64">
        <f t="shared" si="2"/>
        <v>45359</v>
      </c>
      <c r="B13" s="4" t="str">
        <f t="shared" si="0"/>
        <v>Fri</v>
      </c>
      <c r="C13" s="5" t="s">
        <v>18</v>
      </c>
      <c r="D13" s="6" t="s">
        <v>4</v>
      </c>
      <c r="E13" s="7" t="s">
        <v>35</v>
      </c>
      <c r="F13" s="6" t="s">
        <v>5</v>
      </c>
      <c r="G13" s="8">
        <v>0</v>
      </c>
      <c r="H13" s="13">
        <f t="shared" si="3"/>
        <v>0.33333333333333331</v>
      </c>
      <c r="I13" s="53">
        <f t="shared" si="4"/>
        <v>0</v>
      </c>
      <c r="J13" s="11"/>
      <c r="K13" s="11"/>
      <c r="L13" s="11"/>
      <c r="M13" s="9">
        <f t="shared" si="1"/>
        <v>0.33333333333333331</v>
      </c>
      <c r="N13" s="75"/>
      <c r="O13" s="75"/>
      <c r="P13" s="75"/>
      <c r="Q13" s="75"/>
      <c r="R13" s="75"/>
      <c r="S13" s="75"/>
      <c r="T13" s="75"/>
    </row>
    <row r="14" spans="1:21" ht="27.25" customHeight="1" x14ac:dyDescent="0.2">
      <c r="A14" s="65">
        <f t="shared" si="2"/>
        <v>45360</v>
      </c>
      <c r="B14" s="16" t="str">
        <f t="shared" si="0"/>
        <v>Sat</v>
      </c>
      <c r="C14" s="56" t="s">
        <v>6</v>
      </c>
      <c r="D14" s="18" t="s">
        <v>4</v>
      </c>
      <c r="E14" s="57" t="s">
        <v>7</v>
      </c>
      <c r="F14" s="18" t="s">
        <v>5</v>
      </c>
      <c r="G14" s="20">
        <v>4.1666666666666664E-2</v>
      </c>
      <c r="H14" s="13">
        <f t="shared" si="3"/>
        <v>0.33333333333333337</v>
      </c>
      <c r="I14" s="53">
        <f t="shared" si="4"/>
        <v>0</v>
      </c>
      <c r="J14" s="22"/>
      <c r="K14" s="22"/>
      <c r="L14" s="23"/>
      <c r="M14" s="21">
        <f t="shared" si="1"/>
        <v>0.33333333333333337</v>
      </c>
      <c r="N14" s="75" t="s">
        <v>32</v>
      </c>
      <c r="O14" s="75"/>
      <c r="P14" s="75"/>
      <c r="Q14" s="75"/>
      <c r="R14" s="75"/>
      <c r="S14" s="75"/>
      <c r="T14" s="75"/>
    </row>
    <row r="15" spans="1:21" ht="27.25" customHeight="1" x14ac:dyDescent="0.2">
      <c r="A15" s="64">
        <f t="shared" si="2"/>
        <v>45361</v>
      </c>
      <c r="B15" s="24" t="str">
        <f t="shared" si="0"/>
        <v>Sun</v>
      </c>
      <c r="C15" s="58" t="s">
        <v>8</v>
      </c>
      <c r="D15" s="26" t="s">
        <v>4</v>
      </c>
      <c r="E15" s="59" t="s">
        <v>8</v>
      </c>
      <c r="F15" s="26" t="s">
        <v>4</v>
      </c>
      <c r="G15" s="28">
        <v>0</v>
      </c>
      <c r="H15" s="13">
        <f t="shared" si="3"/>
        <v>0</v>
      </c>
      <c r="I15" s="53">
        <f t="shared" si="4"/>
        <v>0</v>
      </c>
      <c r="J15" s="12"/>
      <c r="K15" s="12"/>
      <c r="L15" s="12">
        <v>0.33333333333333331</v>
      </c>
      <c r="M15" s="29">
        <f t="shared" si="1"/>
        <v>0.33333333333333331</v>
      </c>
      <c r="N15" s="75"/>
      <c r="O15" s="75"/>
      <c r="P15" s="75"/>
      <c r="Q15" s="75"/>
      <c r="R15" s="75"/>
      <c r="S15" s="75"/>
      <c r="T15" s="75"/>
    </row>
    <row r="16" spans="1:21" ht="20" customHeight="1" x14ac:dyDescent="0.2">
      <c r="A16" s="30"/>
      <c r="B16" s="31"/>
      <c r="C16" s="31"/>
      <c r="D16" s="31"/>
      <c r="E16" s="31"/>
      <c r="F16" s="68" t="s">
        <v>1</v>
      </c>
      <c r="G16" s="68"/>
      <c r="H16" s="32">
        <f>IF($C$6="Daily", SUM(H9:H15), IF(SUM(H9:H15) &gt;=40/24, 40/24, SUM(H9:H15)))</f>
        <v>1.6666666666666667</v>
      </c>
      <c r="I16" s="32">
        <f>IF($C$6 = "Daily", SUM(I9:I15), IF(SUM(H9:H15)&gt;40/24, SUM(H9:H15)-40/24, TIMEVALUE("0:00")))</f>
        <v>0.37499999999999978</v>
      </c>
      <c r="J16" s="32">
        <f>SUM(J9:J15)</f>
        <v>0</v>
      </c>
      <c r="K16" s="32">
        <f>SUM(K9:K13)</f>
        <v>0</v>
      </c>
      <c r="L16" s="32">
        <f>SUM(L9:L15)</f>
        <v>0.33333333333333331</v>
      </c>
      <c r="M16" s="33">
        <f>SUM(M9:M15)</f>
        <v>2.375</v>
      </c>
      <c r="N16" s="88" t="s">
        <v>44</v>
      </c>
      <c r="O16" s="88"/>
      <c r="P16" s="88"/>
      <c r="Q16" s="88"/>
      <c r="R16" s="88"/>
      <c r="S16" s="88"/>
      <c r="T16" s="88"/>
    </row>
    <row r="17" spans="1:20" ht="20" customHeight="1" x14ac:dyDescent="0.2">
      <c r="A17" s="34"/>
      <c r="B17" s="35"/>
      <c r="C17" s="35"/>
      <c r="D17" s="35"/>
      <c r="E17" s="35"/>
      <c r="F17" s="69" t="s">
        <v>33</v>
      </c>
      <c r="G17" s="69"/>
      <c r="H17" s="36">
        <v>30</v>
      </c>
      <c r="I17" s="36">
        <v>45</v>
      </c>
      <c r="J17" s="36">
        <v>30</v>
      </c>
      <c r="K17" s="36">
        <v>30</v>
      </c>
      <c r="L17" s="36">
        <v>30</v>
      </c>
      <c r="M17" s="37"/>
      <c r="N17" s="88"/>
      <c r="O17" s="88"/>
      <c r="P17" s="88"/>
      <c r="Q17" s="88"/>
      <c r="R17" s="88"/>
      <c r="S17" s="88"/>
      <c r="T17" s="88"/>
    </row>
    <row r="18" spans="1:20" ht="20" customHeight="1" x14ac:dyDescent="0.2">
      <c r="A18" s="38"/>
      <c r="B18" s="39"/>
      <c r="C18" s="39"/>
      <c r="D18" s="39"/>
      <c r="E18" s="39"/>
      <c r="F18" s="70" t="s">
        <v>34</v>
      </c>
      <c r="G18" s="70"/>
      <c r="H18" s="40">
        <f t="shared" ref="H18:L18" si="5">H16*H17*24</f>
        <v>1200</v>
      </c>
      <c r="I18" s="40">
        <f t="shared" si="5"/>
        <v>404.99999999999977</v>
      </c>
      <c r="J18" s="40">
        <f t="shared" si="5"/>
        <v>0</v>
      </c>
      <c r="K18" s="40">
        <f t="shared" si="5"/>
        <v>0</v>
      </c>
      <c r="L18" s="40">
        <f t="shared" si="5"/>
        <v>240</v>
      </c>
      <c r="M18" s="41">
        <f>H18+I18+J18+K18+L18</f>
        <v>1844.9999999999998</v>
      </c>
    </row>
    <row r="21" spans="1:20" ht="15" customHeight="1" x14ac:dyDescent="0.2">
      <c r="A21" s="83" t="s">
        <v>49</v>
      </c>
      <c r="B21" s="83"/>
      <c r="C21" s="83"/>
      <c r="D21" s="83"/>
      <c r="E21" s="83"/>
      <c r="F21" s="83"/>
      <c r="G21" s="2"/>
      <c r="H21" s="3" t="s">
        <v>9</v>
      </c>
      <c r="I21" s="3"/>
      <c r="J21" s="3"/>
      <c r="K21" s="3"/>
      <c r="L21" s="3" t="s">
        <v>10</v>
      </c>
      <c r="M21" s="85"/>
      <c r="N21" s="87"/>
    </row>
    <row r="22" spans="1:20" x14ac:dyDescent="0.2">
      <c r="A22" s="83"/>
      <c r="B22" s="83"/>
      <c r="C22" s="83"/>
      <c r="D22" s="83"/>
      <c r="E22" s="83"/>
      <c r="F22" s="83"/>
      <c r="G22" s="2"/>
      <c r="N22" s="86"/>
    </row>
    <row r="23" spans="1:20" x14ac:dyDescent="0.2">
      <c r="A23" s="83"/>
      <c r="B23" s="83"/>
      <c r="C23" s="83"/>
      <c r="D23" s="83"/>
      <c r="E23" s="83"/>
      <c r="F23" s="83"/>
      <c r="G23" s="82"/>
      <c r="H23" s="3" t="s">
        <v>11</v>
      </c>
      <c r="I23" s="3"/>
      <c r="J23" s="3"/>
      <c r="K23" s="3"/>
      <c r="L23" s="3" t="s">
        <v>10</v>
      </c>
      <c r="M23" s="85"/>
      <c r="N23" s="84"/>
    </row>
    <row r="24" spans="1:20" x14ac:dyDescent="0.2">
      <c r="B24" s="81"/>
      <c r="C24" s="81"/>
      <c r="D24" s="81"/>
      <c r="E24" s="81"/>
      <c r="F24" s="81"/>
      <c r="G24" s="81"/>
      <c r="H24" s="81"/>
      <c r="N24" s="84"/>
    </row>
  </sheetData>
  <mergeCells count="17">
    <mergeCell ref="A21:F23"/>
    <mergeCell ref="N22:N24"/>
    <mergeCell ref="N16:T17"/>
    <mergeCell ref="N6:U8"/>
    <mergeCell ref="N14:T15"/>
    <mergeCell ref="N9:T11"/>
    <mergeCell ref="N3:T4"/>
    <mergeCell ref="N5:T5"/>
    <mergeCell ref="N12:T13"/>
    <mergeCell ref="A1:M1"/>
    <mergeCell ref="F16:G16"/>
    <mergeCell ref="F17:G17"/>
    <mergeCell ref="F18:G18"/>
    <mergeCell ref="C5:E5"/>
    <mergeCell ref="C8:D8"/>
    <mergeCell ref="E8:F8"/>
    <mergeCell ref="A3:B3"/>
  </mergeCells>
  <phoneticPr fontId="6" type="noConversion"/>
  <dataValidations disablePrompts="1" count="2">
    <dataValidation type="list" allowBlank="1" showErrorMessage="1" sqref="D9:D15 F9:F15" xr:uid="{00000000-0002-0000-0000-000000000000}">
      <formula1>time</formula1>
    </dataValidation>
    <dataValidation type="list" allowBlank="1" showInputMessage="1" showErrorMessage="1" sqref="C6" xr:uid="{00000000-0002-0000-0000-000001000000}">
      <formula1>overtime</formula1>
    </dataValidation>
  </dataValidations>
  <pageMargins left="0.83333333333333337" right="0.7" top="0.75" bottom="0.75" header="0.3" footer="0.3"/>
  <pageSetup orientation="landscape" r:id="rId1"/>
  <headerFooter>
    <oddFooter>&amp;C© AraHR.   http://AraHR.com</oddFooter>
  </headerFooter>
  <ignoredErrors>
    <ignoredError sqref="K16" formula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showGridLines="0" showWhiteSpace="0" view="pageLayout" topLeftCell="A2" zoomScale="119" zoomScaleNormal="100" zoomScalePageLayoutView="119" workbookViewId="0">
      <selection activeCell="P39" sqref="P39"/>
    </sheetView>
  </sheetViews>
  <sheetFormatPr baseColWidth="10" defaultColWidth="8.83203125" defaultRowHeight="15" x14ac:dyDescent="0.2"/>
  <cols>
    <col min="1" max="1" width="10.33203125" customWidth="1"/>
    <col min="2" max="2" width="11.5" customWidth="1"/>
    <col min="3" max="3" width="6" customWidth="1"/>
    <col min="4" max="4" width="5.5" customWidth="1"/>
    <col min="5" max="5" width="5.6640625" customWidth="1"/>
    <col min="6" max="6" width="4.5" customWidth="1"/>
    <col min="7" max="7" width="8.5" customWidth="1"/>
    <col min="8" max="8" width="13" customWidth="1"/>
    <col min="9" max="9" width="10" customWidth="1"/>
    <col min="10" max="10" width="7.6640625" customWidth="1"/>
    <col min="11" max="11" width="9.1640625" customWidth="1"/>
    <col min="12" max="12" width="7.6640625" customWidth="1"/>
    <col min="13" max="13" width="13.1640625" customWidth="1"/>
  </cols>
  <sheetData>
    <row r="1" spans="1:14" ht="22.5" customHeight="1" x14ac:dyDescent="0.2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9" customHeight="1" x14ac:dyDescent="0.25">
      <c r="A2" s="14"/>
      <c r="B2" s="14"/>
      <c r="C2" s="14"/>
      <c r="D2" s="14"/>
      <c r="E2" s="14"/>
      <c r="F2" s="14"/>
      <c r="G2" s="14"/>
      <c r="H2" s="14"/>
    </row>
    <row r="3" spans="1:14" ht="20" customHeight="1" x14ac:dyDescent="0.25">
      <c r="A3" s="74" t="s">
        <v>0</v>
      </c>
      <c r="B3" s="74"/>
      <c r="C3" s="6"/>
      <c r="D3" s="48"/>
      <c r="E3" s="48"/>
      <c r="F3" s="14"/>
      <c r="G3" s="14"/>
      <c r="H3" s="14"/>
    </row>
    <row r="4" spans="1:14" ht="21.75" customHeight="1" x14ac:dyDescent="0.25">
      <c r="A4" s="15" t="s">
        <v>23</v>
      </c>
      <c r="B4" s="15"/>
      <c r="C4" s="6"/>
      <c r="D4" s="49"/>
      <c r="E4" s="49"/>
      <c r="F4" s="14"/>
      <c r="G4" s="14"/>
      <c r="H4" s="14"/>
    </row>
    <row r="5" spans="1:14" ht="20" customHeight="1" x14ac:dyDescent="0.2">
      <c r="A5" s="15" t="s">
        <v>19</v>
      </c>
      <c r="B5" s="15"/>
      <c r="C5" s="71">
        <v>45418</v>
      </c>
      <c r="D5" s="72"/>
      <c r="E5" s="72"/>
      <c r="G5" s="45"/>
      <c r="H5" s="45"/>
      <c r="I5" s="46"/>
      <c r="J5" s="45"/>
      <c r="K5" s="45"/>
      <c r="L5" s="45"/>
    </row>
    <row r="6" spans="1:14" ht="20" customHeight="1" x14ac:dyDescent="0.2">
      <c r="A6" s="15" t="s">
        <v>38</v>
      </c>
      <c r="B6" s="15"/>
      <c r="C6" s="61" t="s">
        <v>40</v>
      </c>
      <c r="D6" s="54"/>
      <c r="E6" s="54"/>
      <c r="G6" s="45"/>
      <c r="H6" s="45"/>
      <c r="I6" s="46"/>
      <c r="J6" s="45"/>
      <c r="K6" s="45"/>
      <c r="L6" s="45"/>
    </row>
    <row r="7" spans="1:14" ht="15" customHeight="1" x14ac:dyDescent="0.2">
      <c r="K7" s="1"/>
      <c r="L7" s="1"/>
      <c r="M7" s="1"/>
      <c r="N7" s="1"/>
    </row>
    <row r="8" spans="1:14" ht="24" customHeight="1" x14ac:dyDescent="0.2">
      <c r="A8" s="42" t="s">
        <v>17</v>
      </c>
      <c r="B8" s="42" t="s">
        <v>2</v>
      </c>
      <c r="C8" s="76" t="s">
        <v>20</v>
      </c>
      <c r="D8" s="76"/>
      <c r="E8" s="76" t="s">
        <v>21</v>
      </c>
      <c r="F8" s="76"/>
      <c r="G8" s="43" t="s">
        <v>22</v>
      </c>
      <c r="H8" s="47" t="s">
        <v>12</v>
      </c>
      <c r="I8" s="44" t="s">
        <v>13</v>
      </c>
      <c r="J8" s="43" t="s">
        <v>14</v>
      </c>
      <c r="K8" s="43" t="s">
        <v>16</v>
      </c>
      <c r="L8" s="43" t="s">
        <v>15</v>
      </c>
      <c r="M8" s="77" t="s">
        <v>45</v>
      </c>
    </row>
    <row r="9" spans="1:14" ht="27.25" customHeight="1" x14ac:dyDescent="0.2">
      <c r="A9" s="78">
        <f>C5</f>
        <v>45418</v>
      </c>
      <c r="B9" s="4" t="str">
        <f>TEXT(A9,"dddd")</f>
        <v>Monday</v>
      </c>
      <c r="C9" s="5" t="s">
        <v>8</v>
      </c>
      <c r="D9" s="6" t="s">
        <v>4</v>
      </c>
      <c r="E9" s="7" t="s">
        <v>8</v>
      </c>
      <c r="F9" s="6" t="s">
        <v>4</v>
      </c>
      <c r="G9" s="8">
        <v>0</v>
      </c>
      <c r="H9" s="13">
        <f>IF($C$6="Weekly",TIMEVALUE(CONCATENATE(E9," ",F9))-TIMEVALUE(CONCATENATE(C9," ",D9))-G9,IF((TIMEVALUE(CONCATENATE(E9," ",F9))-TIMEVALUE(CONCATENATE(C9," ",D9))-G9)&lt;=TIMEVALUE("8:00"),TIMEVALUE(CONCATENATE(E9," ",F9))-TIMEVALUE(CONCATENATE(C9," ",D9))-G9,TIMEVALUE("8:00")))</f>
        <v>0</v>
      </c>
      <c r="I9" s="53">
        <f xml:space="preserve"> IF($C$6 = "Daily", TIMEVALUE(CONCATENATE(E9," ",F9))-TIMEVALUE(CONCATENATE(C9," ",D9))-G9 - H9, TIMEVALUE("0:00"))</f>
        <v>0</v>
      </c>
      <c r="J9" s="10"/>
      <c r="K9" s="10"/>
      <c r="L9" s="10"/>
      <c r="M9" s="9">
        <f t="shared" ref="M9:M15" si="0">H9+I9+J9+K9+L9</f>
        <v>0</v>
      </c>
      <c r="N9" s="1"/>
    </row>
    <row r="10" spans="1:14" ht="27.25" customHeight="1" x14ac:dyDescent="0.2">
      <c r="A10" s="79">
        <f t="shared" ref="A10:A15" si="1">A9+1</f>
        <v>45419</v>
      </c>
      <c r="B10" s="16" t="str">
        <f t="shared" ref="B10:B15" si="2">TEXT(A10,"dddd")</f>
        <v>Tuesday</v>
      </c>
      <c r="C10" s="17" t="s">
        <v>8</v>
      </c>
      <c r="D10" s="18" t="s">
        <v>4</v>
      </c>
      <c r="E10" s="19" t="s">
        <v>8</v>
      </c>
      <c r="F10" s="18" t="s">
        <v>4</v>
      </c>
      <c r="G10" s="20">
        <v>0</v>
      </c>
      <c r="H10" s="13">
        <f t="shared" ref="H10:H15" si="3">IF($C$6="Weekly",TIMEVALUE(CONCATENATE(E10," ",F10))-TIMEVALUE(CONCATENATE(C10," ",D10))-G10,IF((TIMEVALUE(CONCATENATE(E10," ",F10))-TIMEVALUE(CONCATENATE(C10," ",D10))-G10)&lt;=TIMEVALUE("8:00"),TIMEVALUE(CONCATENATE(E10," ",F10))-TIMEVALUE(CONCATENATE(C10," ",D10))-G10,TIMEVALUE("8:00")))</f>
        <v>0</v>
      </c>
      <c r="I10" s="53">
        <f t="shared" ref="I10:I15" si="4" xml:space="preserve"> IF($C$6 = "Daily", TIMEVALUE(CONCATENATE(E10," ",F10))-TIMEVALUE(CONCATENATE(C10," ",D10))-G10 - H10, TIMEVALUE("0:00"))</f>
        <v>0</v>
      </c>
      <c r="J10" s="22"/>
      <c r="K10" s="22"/>
      <c r="L10" s="22"/>
      <c r="M10" s="21">
        <f t="shared" si="0"/>
        <v>0</v>
      </c>
    </row>
    <row r="11" spans="1:14" ht="27.25" customHeight="1" x14ac:dyDescent="0.2">
      <c r="A11" s="78">
        <f t="shared" si="1"/>
        <v>45420</v>
      </c>
      <c r="B11" s="4" t="str">
        <f t="shared" si="2"/>
        <v>Wednesday</v>
      </c>
      <c r="C11" s="5" t="s">
        <v>8</v>
      </c>
      <c r="D11" s="6" t="s">
        <v>4</v>
      </c>
      <c r="E11" s="7" t="s">
        <v>8</v>
      </c>
      <c r="F11" s="6" t="s">
        <v>4</v>
      </c>
      <c r="G11" s="8">
        <v>0</v>
      </c>
      <c r="H11" s="13">
        <f t="shared" si="3"/>
        <v>0</v>
      </c>
      <c r="I11" s="53">
        <f t="shared" si="4"/>
        <v>0</v>
      </c>
      <c r="J11" s="11"/>
      <c r="K11" s="11"/>
      <c r="L11" s="11"/>
      <c r="M11" s="9">
        <f t="shared" si="0"/>
        <v>0</v>
      </c>
    </row>
    <row r="12" spans="1:14" ht="27.25" customHeight="1" x14ac:dyDescent="0.2">
      <c r="A12" s="79">
        <f t="shared" si="1"/>
        <v>45421</v>
      </c>
      <c r="B12" s="16" t="str">
        <f t="shared" si="2"/>
        <v>Thursday</v>
      </c>
      <c r="C12" s="17" t="s">
        <v>8</v>
      </c>
      <c r="D12" s="18" t="s">
        <v>4</v>
      </c>
      <c r="E12" s="19" t="s">
        <v>8</v>
      </c>
      <c r="F12" s="18" t="s">
        <v>4</v>
      </c>
      <c r="G12" s="20">
        <v>0</v>
      </c>
      <c r="H12" s="13">
        <f t="shared" si="3"/>
        <v>0</v>
      </c>
      <c r="I12" s="53">
        <f t="shared" si="4"/>
        <v>0</v>
      </c>
      <c r="J12" s="22"/>
      <c r="K12" s="22"/>
      <c r="L12" s="22"/>
      <c r="M12" s="21">
        <f t="shared" si="0"/>
        <v>0</v>
      </c>
    </row>
    <row r="13" spans="1:14" ht="27.25" customHeight="1" x14ac:dyDescent="0.2">
      <c r="A13" s="78">
        <f t="shared" si="1"/>
        <v>45422</v>
      </c>
      <c r="B13" s="4" t="str">
        <f t="shared" si="2"/>
        <v>Friday</v>
      </c>
      <c r="C13" s="5" t="s">
        <v>8</v>
      </c>
      <c r="D13" s="6" t="s">
        <v>4</v>
      </c>
      <c r="E13" s="7" t="s">
        <v>8</v>
      </c>
      <c r="F13" s="6" t="s">
        <v>4</v>
      </c>
      <c r="G13" s="8">
        <v>0</v>
      </c>
      <c r="H13" s="13">
        <f t="shared" si="3"/>
        <v>0</v>
      </c>
      <c r="I13" s="53">
        <f t="shared" si="4"/>
        <v>0</v>
      </c>
      <c r="J13" s="11"/>
      <c r="K13" s="11"/>
      <c r="L13" s="11"/>
      <c r="M13" s="9">
        <f t="shared" si="0"/>
        <v>0</v>
      </c>
    </row>
    <row r="14" spans="1:14" ht="27.25" customHeight="1" x14ac:dyDescent="0.2">
      <c r="A14" s="79">
        <f t="shared" si="1"/>
        <v>45423</v>
      </c>
      <c r="B14" s="16" t="str">
        <f t="shared" si="2"/>
        <v>Saturday</v>
      </c>
      <c r="C14" s="17" t="s">
        <v>8</v>
      </c>
      <c r="D14" s="18" t="s">
        <v>4</v>
      </c>
      <c r="E14" s="19" t="s">
        <v>8</v>
      </c>
      <c r="F14" s="18" t="s">
        <v>4</v>
      </c>
      <c r="G14" s="20">
        <v>0</v>
      </c>
      <c r="H14" s="13">
        <f t="shared" si="3"/>
        <v>0</v>
      </c>
      <c r="I14" s="53">
        <f t="shared" si="4"/>
        <v>0</v>
      </c>
      <c r="J14" s="22"/>
      <c r="K14" s="22"/>
      <c r="L14" s="23"/>
      <c r="M14" s="21">
        <f t="shared" si="0"/>
        <v>0</v>
      </c>
    </row>
    <row r="15" spans="1:14" ht="27.25" customHeight="1" x14ac:dyDescent="0.2">
      <c r="A15" s="80">
        <f t="shared" si="1"/>
        <v>45424</v>
      </c>
      <c r="B15" s="24" t="str">
        <f t="shared" si="2"/>
        <v>Sunday</v>
      </c>
      <c r="C15" s="25" t="s">
        <v>8</v>
      </c>
      <c r="D15" s="26" t="s">
        <v>4</v>
      </c>
      <c r="E15" s="27" t="s">
        <v>8</v>
      </c>
      <c r="F15" s="26" t="s">
        <v>4</v>
      </c>
      <c r="G15" s="28">
        <v>0</v>
      </c>
      <c r="H15" s="13">
        <f t="shared" si="3"/>
        <v>0</v>
      </c>
      <c r="I15" s="53">
        <f t="shared" si="4"/>
        <v>0</v>
      </c>
      <c r="J15" s="12"/>
      <c r="K15" s="12"/>
      <c r="L15" s="12"/>
      <c r="M15" s="29">
        <f t="shared" si="0"/>
        <v>0</v>
      </c>
    </row>
    <row r="16" spans="1:14" ht="14.25" customHeight="1" x14ac:dyDescent="0.2">
      <c r="A16" s="30"/>
      <c r="B16" s="31"/>
      <c r="C16" s="31"/>
      <c r="D16" s="31"/>
      <c r="E16" s="31"/>
      <c r="F16" s="68" t="s">
        <v>1</v>
      </c>
      <c r="G16" s="68"/>
      <c r="H16" s="32">
        <f>IF($C$6="Daily", SUM(H9:H15), IF(SUM(H9:H15) &gt;=40/24, 40/24, SUM(H9:H15)))</f>
        <v>0</v>
      </c>
      <c r="I16" s="32">
        <f>IF($C$6 = "Daily", SUM(I9:I15), IF(SUM(H9:H15)&gt;40/24, SUM(H9:H15)-40/24, TIMEVALUE("0:00")))</f>
        <v>0</v>
      </c>
      <c r="J16" s="32">
        <f>SUM(J9:J15)</f>
        <v>0</v>
      </c>
      <c r="K16" s="32">
        <f>SUM(K9:K13)</f>
        <v>0</v>
      </c>
      <c r="L16" s="32">
        <f>SUM(L9:L15)</f>
        <v>0</v>
      </c>
      <c r="M16" s="33">
        <f>SUM(M9:M15)</f>
        <v>0</v>
      </c>
    </row>
    <row r="17" spans="1:13" ht="14.25" customHeight="1" x14ac:dyDescent="0.2">
      <c r="A17" s="34"/>
      <c r="B17" s="35"/>
      <c r="C17" s="35"/>
      <c r="D17" s="35"/>
      <c r="E17" s="35"/>
      <c r="F17" s="69" t="s">
        <v>33</v>
      </c>
      <c r="G17" s="69"/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1:13" ht="14.25" customHeight="1" x14ac:dyDescent="0.2">
      <c r="A18" s="38"/>
      <c r="B18" s="39"/>
      <c r="C18" s="39"/>
      <c r="D18" s="39"/>
      <c r="E18" s="39"/>
      <c r="F18" s="70" t="s">
        <v>34</v>
      </c>
      <c r="G18" s="70"/>
      <c r="H18" s="40">
        <f t="shared" ref="H18:L18" si="5">H16*H17*24</f>
        <v>0</v>
      </c>
      <c r="I18" s="40">
        <f t="shared" si="5"/>
        <v>0</v>
      </c>
      <c r="J18" s="40">
        <f t="shared" si="5"/>
        <v>0</v>
      </c>
      <c r="K18" s="40">
        <f t="shared" si="5"/>
        <v>0</v>
      </c>
      <c r="L18" s="40">
        <f t="shared" si="5"/>
        <v>0</v>
      </c>
      <c r="M18" s="41">
        <f>H18+I18+J18+K18+L18</f>
        <v>0</v>
      </c>
    </row>
    <row r="20" spans="1:13" ht="15" customHeight="1" x14ac:dyDescent="0.2">
      <c r="B20" s="89"/>
      <c r="C20" s="89"/>
      <c r="D20" s="89"/>
      <c r="E20" s="89"/>
      <c r="F20" s="89"/>
      <c r="G20" s="89"/>
      <c r="H20" s="82"/>
    </row>
    <row r="21" spans="1:13" x14ac:dyDescent="0.2">
      <c r="A21" s="90" t="s">
        <v>49</v>
      </c>
      <c r="B21" s="90"/>
      <c r="C21" s="90"/>
      <c r="D21" s="90"/>
      <c r="E21" s="90"/>
      <c r="F21" s="90"/>
      <c r="G21" s="89"/>
      <c r="H21" s="3" t="s">
        <v>9</v>
      </c>
      <c r="I21" s="3"/>
      <c r="J21" s="3"/>
      <c r="K21" s="3"/>
      <c r="L21" s="3" t="s">
        <v>10</v>
      </c>
      <c r="M21" s="85"/>
    </row>
    <row r="22" spans="1:13" x14ac:dyDescent="0.2">
      <c r="A22" s="90"/>
      <c r="B22" s="90"/>
      <c r="C22" s="90"/>
      <c r="D22" s="90"/>
      <c r="E22" s="90"/>
      <c r="F22" s="90"/>
      <c r="G22" s="89"/>
    </row>
    <row r="23" spans="1:13" x14ac:dyDescent="0.2">
      <c r="A23" s="90"/>
      <c r="B23" s="90"/>
      <c r="C23" s="90"/>
      <c r="D23" s="90"/>
      <c r="E23" s="90"/>
      <c r="F23" s="90"/>
      <c r="G23" s="81"/>
      <c r="H23" s="3" t="s">
        <v>11</v>
      </c>
      <c r="I23" s="3"/>
      <c r="J23" s="3"/>
      <c r="K23" s="3"/>
      <c r="L23" s="3" t="s">
        <v>10</v>
      </c>
      <c r="M23" s="85"/>
    </row>
    <row r="24" spans="1:13" x14ac:dyDescent="0.2">
      <c r="B24" s="87"/>
      <c r="C24" s="87"/>
      <c r="D24" s="87"/>
      <c r="E24" s="87"/>
      <c r="F24" s="87"/>
      <c r="G24" s="87"/>
      <c r="H24" s="87"/>
    </row>
    <row r="25" spans="1:13" x14ac:dyDescent="0.2">
      <c r="B25" s="81"/>
      <c r="C25" s="81"/>
      <c r="D25" s="81"/>
      <c r="E25" s="81"/>
      <c r="F25" s="81"/>
      <c r="G25" s="81"/>
      <c r="H25" s="81"/>
    </row>
    <row r="26" spans="1:13" x14ac:dyDescent="0.2">
      <c r="B26" s="87"/>
      <c r="C26" s="87"/>
      <c r="D26" s="87"/>
      <c r="E26" s="87"/>
      <c r="F26" s="87"/>
      <c r="G26" s="87"/>
      <c r="H26" s="87"/>
    </row>
  </sheetData>
  <mergeCells count="9">
    <mergeCell ref="A1:M1"/>
    <mergeCell ref="A3:B3"/>
    <mergeCell ref="C5:E5"/>
    <mergeCell ref="C8:D8"/>
    <mergeCell ref="E8:F8"/>
    <mergeCell ref="F16:G16"/>
    <mergeCell ref="F17:G17"/>
    <mergeCell ref="F18:G18"/>
    <mergeCell ref="A21:F23"/>
  </mergeCells>
  <dataValidations count="2">
    <dataValidation type="list" allowBlank="1" showErrorMessage="1" sqref="D9:D15 F9:F15" xr:uid="{00000000-0002-0000-0100-000000000000}">
      <formula1>time</formula1>
    </dataValidation>
    <dataValidation type="list" allowBlank="1" showInputMessage="1" showErrorMessage="1" sqref="C6" xr:uid="{00000000-0002-0000-0100-000001000000}">
      <formula1>overtime</formula1>
    </dataValidation>
  </dataValidations>
  <pageMargins left="0.7" right="0.7" top="0.75" bottom="0.75" header="0.3" footer="0.3"/>
  <pageSetup orientation="landscape" r:id="rId1"/>
  <headerFooter>
    <oddFooter>&amp;C© AraHR.   http://AraHR.com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3"/>
  <sheetViews>
    <sheetView workbookViewId="0">
      <selection activeCell="E4" sqref="E4"/>
    </sheetView>
  </sheetViews>
  <sheetFormatPr baseColWidth="10" defaultColWidth="8.83203125" defaultRowHeight="15" x14ac:dyDescent="0.2"/>
  <cols>
    <col min="3" max="3" width="11.33203125" customWidth="1"/>
    <col min="4" max="4" width="17.83203125" customWidth="1"/>
  </cols>
  <sheetData>
    <row r="1" spans="1:4" x14ac:dyDescent="0.2">
      <c r="A1" s="50" t="s">
        <v>3</v>
      </c>
      <c r="C1" s="50" t="s">
        <v>13</v>
      </c>
    </row>
    <row r="2" spans="1:4" x14ac:dyDescent="0.2">
      <c r="A2" t="s">
        <v>4</v>
      </c>
      <c r="C2" t="s">
        <v>39</v>
      </c>
      <c r="D2" t="s">
        <v>41</v>
      </c>
    </row>
    <row r="3" spans="1:4" x14ac:dyDescent="0.2">
      <c r="A3" t="s">
        <v>5</v>
      </c>
      <c r="C3" t="s">
        <v>40</v>
      </c>
      <c r="D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Weekly Timesheet Sample AraHR</vt:lpstr>
      <vt:lpstr>Template</vt:lpstr>
      <vt:lpstr>List</vt:lpstr>
      <vt:lpstr>overtime</vt:lpstr>
      <vt:lpstr>time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Office User</cp:lastModifiedBy>
  <cp:lastPrinted>2023-02-21T17:00:46Z</cp:lastPrinted>
  <dcterms:created xsi:type="dcterms:W3CDTF">2019-06-19T06:40:06Z</dcterms:created>
  <dcterms:modified xsi:type="dcterms:W3CDTF">2024-02-07T22:21:28Z</dcterms:modified>
</cp:coreProperties>
</file>